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要求額（款・項別）前年度予算比較" sheetId="10" r:id="rId1"/>
    <sheet name="要求額" sheetId="9" r:id="rId2"/>
  </sheets>
  <definedNames>
    <definedName name="_xlnm.Print_Area" localSheetId="1">要求額!$A$1:$I$65</definedName>
    <definedName name="_xlnm.Print_Area" localSheetId="0">'要求額（款・項別）前年度予算比較'!$A$1:$E$34</definedName>
  </definedNames>
  <calcPr calcId="162913"/>
</workbook>
</file>

<file path=xl/calcChain.xml><?xml version="1.0" encoding="utf-8"?>
<calcChain xmlns="http://schemas.openxmlformats.org/spreadsheetml/2006/main">
  <c r="G7" i="9" l="1"/>
  <c r="D25" i="10" l="1"/>
  <c r="G44" i="9"/>
  <c r="C26" i="10" s="1"/>
  <c r="E26" i="10" s="1"/>
  <c r="G30" i="9" l="1"/>
  <c r="G21" i="9"/>
  <c r="G55" i="9" l="1"/>
  <c r="G23" i="9"/>
  <c r="G16" i="9"/>
  <c r="G11" i="9"/>
  <c r="G6" i="9" l="1"/>
  <c r="G53" i="9"/>
  <c r="G42" i="9"/>
  <c r="G46" i="9"/>
  <c r="E27" i="10" s="1"/>
  <c r="E9" i="10"/>
  <c r="G37" i="9"/>
  <c r="C18" i="10" s="1"/>
  <c r="D7" i="10"/>
  <c r="G34" i="9"/>
  <c r="C17" i="10" s="1"/>
  <c r="G49" i="9"/>
  <c r="C28" i="10" s="1"/>
  <c r="G58" i="9"/>
  <c r="C10" i="10"/>
  <c r="C7" i="10"/>
  <c r="D32" i="10"/>
  <c r="D14" i="10"/>
  <c r="E34" i="10" l="1"/>
  <c r="E28" i="10"/>
  <c r="E18" i="10"/>
  <c r="E17" i="10"/>
  <c r="E16" i="10"/>
  <c r="E15" i="10"/>
  <c r="E10" i="10"/>
  <c r="G43" i="9"/>
  <c r="C32" i="10"/>
  <c r="E32" i="10" s="1"/>
  <c r="E33" i="10"/>
  <c r="C25" i="10"/>
  <c r="E25" i="10" s="1"/>
  <c r="C14" i="10"/>
  <c r="E14" i="10" s="1"/>
  <c r="E7" i="10"/>
  <c r="E8" i="10"/>
  <c r="G54" i="9"/>
  <c r="G22" i="9"/>
</calcChain>
</file>

<file path=xl/sharedStrings.xml><?xml version="1.0" encoding="utf-8"?>
<sst xmlns="http://schemas.openxmlformats.org/spreadsheetml/2006/main" count="182" uniqueCount="103">
  <si>
    <t>１</t>
  </si>
  <si>
    <t>款</t>
  </si>
  <si>
    <t>項</t>
  </si>
  <si>
    <t>目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</si>
  <si>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</si>
  <si>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</si>
  <si>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</si>
  <si>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</si>
  <si>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</si>
  <si>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</si>
  <si>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</si>
  <si>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</si>
  <si>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その他の営業収益</t>
    <rPh sb="0" eb="3">
      <t>ソノタ</t>
    </rPh>
    <rPh sb="4" eb="6">
      <t>エイギョウ</t>
    </rPh>
    <rPh sb="6" eb="8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</si>
  <si>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</si>
  <si>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</si>
  <si>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</si>
  <si>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</si>
  <si>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</si>
  <si>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</si>
  <si>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</si>
  <si>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</si>
  <si>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</si>
  <si>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</si>
  <si>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</si>
  <si>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</si>
  <si>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</si>
  <si>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</si>
  <si>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</si>
  <si>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</si>
  <si>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支払利息</t>
    <rPh sb="0" eb="2">
      <t>シハライ</t>
    </rPh>
    <rPh sb="2" eb="4">
      <t>リソク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</si>
  <si>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</si>
  <si>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</si>
  <si>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</si>
  <si>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</si>
  <si>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</si>
  <si>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</si>
  <si>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</si>
  <si>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</si>
  <si>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</si>
  <si>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</si>
  <si>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工事負担金</t>
    <rPh sb="0" eb="2">
      <t>コウジ</t>
    </rPh>
    <rPh sb="2" eb="5">
      <t>フタンキン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</si>
  <si>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</si>
  <si>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</si>
  <si>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</si>
  <si>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</si>
  <si>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</si>
  <si>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</si>
  <si>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</si>
  <si>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</si>
  <si>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</si>
  <si>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５</t>
    <phoneticPr fontId="1"/>
  </si>
  <si>
    <t>６</t>
    <phoneticPr fontId="1"/>
  </si>
  <si>
    <t>（単位：千円）</t>
    <rPh sb="1" eb="3">
      <t>タンイ</t>
    </rPh>
    <rPh sb="4" eb="6">
      <t>センエン</t>
    </rPh>
    <phoneticPr fontId="1"/>
  </si>
  <si>
    <t>水道事業会計（款・項別）要求額</t>
    <rPh sb="0" eb="2">
      <t>スイドウ</t>
    </rPh>
    <rPh sb="2" eb="4">
      <t>ジギョウ</t>
    </rPh>
    <rPh sb="4" eb="6">
      <t>カイケイ</t>
    </rPh>
    <rPh sb="7" eb="8">
      <t>カン</t>
    </rPh>
    <rPh sb="9" eb="10">
      <t>コウ</t>
    </rPh>
    <rPh sb="10" eb="11">
      <t>ベツ</t>
    </rPh>
    <rPh sb="12" eb="15">
      <t>ヨウキュウガク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</si>
  <si>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</si>
  <si>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比　　　　較</t>
    <rPh sb="0" eb="1">
      <t>ヒ</t>
    </rPh>
    <rPh sb="5" eb="6">
      <t>カク</t>
    </rPh>
    <phoneticPr fontId="1"/>
  </si>
  <si>
    <t>３</t>
    <phoneticPr fontId="1"/>
  </si>
  <si>
    <t>２</t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</si>
  <si>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</si>
  <si>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</si>
  <si>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</si>
  <si>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</si>
  <si>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水道事業会計要求額</t>
    <rPh sb="0" eb="2">
      <t>スイドウ</t>
    </rPh>
    <rPh sb="2" eb="4">
      <t>ジギョウ</t>
    </rPh>
    <rPh sb="4" eb="6">
      <t>カイケイ</t>
    </rPh>
    <rPh sb="6" eb="8">
      <t>ヨウキュウ</t>
    </rPh>
    <rPh sb="8" eb="9">
      <t>ガク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</si>
  <si>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</si>
  <si>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</si>
  <si>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</si>
  <si>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</si>
  <si>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</si>
  <si>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</si>
  <si>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</si>
  <si>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</si>
  <si>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</si>
  <si>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</si>
  <si>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</si>
  <si>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</si>
  <si>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</si>
  <si>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</si>
  <si>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</si>
  <si>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消火栓維持補修費など</t>
    <rPh sb="0" eb="3">
      <t>ショウカセン</t>
    </rPh>
    <rPh sb="3" eb="5">
      <t>イジ</t>
    </rPh>
    <rPh sb="5" eb="7">
      <t>ホシュウ</t>
    </rPh>
    <rPh sb="7" eb="8">
      <t>ヒ</t>
    </rPh>
    <phoneticPr fontId="1"/>
  </si>
  <si>
    <t>定期預金利息など</t>
    <rPh sb="0" eb="2">
      <t>テイキ</t>
    </rPh>
    <rPh sb="2" eb="4">
      <t>ヨキン</t>
    </rPh>
    <rPh sb="4" eb="6">
      <t>リソク</t>
    </rPh>
    <phoneticPr fontId="1"/>
  </si>
  <si>
    <t>下水道使用料徴収手数料など</t>
    <rPh sb="0" eb="3">
      <t>ゲスイドウ</t>
    </rPh>
    <rPh sb="3" eb="5">
      <t>シヨウ</t>
    </rPh>
    <rPh sb="5" eb="6">
      <t>リョウ</t>
    </rPh>
    <rPh sb="6" eb="8">
      <t>チョウシュウ</t>
    </rPh>
    <rPh sb="8" eb="11">
      <t>テスウリョウ</t>
    </rPh>
    <phoneticPr fontId="1"/>
  </si>
  <si>
    <t>県水受水料金など</t>
    <rPh sb="0" eb="1">
      <t>ケン</t>
    </rPh>
    <rPh sb="1" eb="2">
      <t>スイ</t>
    </rPh>
    <rPh sb="2" eb="4">
      <t>ジュスイ</t>
    </rPh>
    <rPh sb="4" eb="6">
      <t>リョウキン</t>
    </rPh>
    <phoneticPr fontId="1"/>
  </si>
  <si>
    <t>給配水管補修工事など</t>
    <rPh sb="0" eb="1">
      <t>キュウ</t>
    </rPh>
    <rPh sb="1" eb="4">
      <t>ハイスイカン</t>
    </rPh>
    <rPh sb="4" eb="6">
      <t>ホシュウ</t>
    </rPh>
    <rPh sb="6" eb="8">
      <t>コウジ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</si>
  <si>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</si>
  <si>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量水器など</t>
    <rPh sb="0" eb="1">
      <t>リョウ</t>
    </rPh>
    <rPh sb="1" eb="2">
      <t>スイ</t>
    </rPh>
    <rPh sb="2" eb="3">
      <t>キ</t>
    </rPh>
    <phoneticPr fontId="1"/>
  </si>
  <si>
    <t>給配水管修繕工事など</t>
    <rPh sb="0" eb="1">
      <t>キュウ</t>
    </rPh>
    <rPh sb="1" eb="4">
      <t>ハイスイカン</t>
    </rPh>
    <rPh sb="4" eb="6">
      <t>シュウゼン</t>
    </rPh>
    <rPh sb="6" eb="8">
      <t>コウジ</t>
    </rPh>
    <phoneticPr fontId="1"/>
  </si>
  <si>
    <t>料金徴収事務委託など</t>
    <rPh sb="0" eb="2">
      <t>リョウキン</t>
    </rPh>
    <rPh sb="2" eb="4">
      <t>チョウシュウ</t>
    </rPh>
    <rPh sb="4" eb="6">
      <t>ジム</t>
    </rPh>
    <rPh sb="6" eb="8">
      <t>イタク</t>
    </rPh>
    <phoneticPr fontId="1"/>
  </si>
  <si>
    <t>老朽管布設替工事など</t>
    <rPh sb="0" eb="2">
      <t>ロウキュウ</t>
    </rPh>
    <rPh sb="2" eb="3">
      <t>カン</t>
    </rPh>
    <rPh sb="3" eb="5">
      <t>フセツ</t>
    </rPh>
    <rPh sb="5" eb="6">
      <t>ガ</t>
    </rPh>
    <rPh sb="6" eb="8">
      <t>コウジ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</si>
  <si>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</si>
  <si>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資本的収入が資本的支出に対して不足する額は、減価償却費などの現金支出を伴わない費用などで補てん</t>
    <rPh sb="0" eb="3">
      <t>シホンテキ</t>
    </rPh>
    <rPh sb="3" eb="5">
      <t>シュウニュウ</t>
    </rPh>
    <rPh sb="6" eb="9">
      <t>シホンテキ</t>
    </rPh>
    <rPh sb="9" eb="11">
      <t>シシュツ</t>
    </rPh>
    <rPh sb="12" eb="13">
      <t>タイ</t>
    </rPh>
    <rPh sb="15" eb="17">
      <t>フソク</t>
    </rPh>
    <rPh sb="19" eb="20">
      <t>ガク</t>
    </rPh>
    <rPh sb="22" eb="24">
      <t>ゲンカ</t>
    </rPh>
    <rPh sb="24" eb="26">
      <t>ショウキャク</t>
    </rPh>
    <rPh sb="26" eb="27">
      <t>ヒ</t>
    </rPh>
    <rPh sb="30" eb="32">
      <t>ゲンキン</t>
    </rPh>
    <rPh sb="32" eb="34">
      <t>シシュツ</t>
    </rPh>
    <rPh sb="35" eb="36">
      <t>トモナ</t>
    </rPh>
    <rPh sb="39" eb="41">
      <t>ヒヨウ</t>
    </rPh>
    <phoneticPr fontId="1"/>
  </si>
  <si>
    <t>いたします。</t>
    <phoneticPr fontId="1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</si>
  <si>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1"/>
  </si>
  <si>
    <t>その他負担金</t>
    <rPh sb="2" eb="3">
      <t>ホカ</t>
    </rPh>
    <rPh sb="3" eb="6">
      <t>フタンキン</t>
    </rPh>
    <phoneticPr fontId="1"/>
  </si>
  <si>
    <t>水道料金過年度更正</t>
    <rPh sb="0" eb="2">
      <t>スイドウ</t>
    </rPh>
    <rPh sb="2" eb="4">
      <t>リョウキン</t>
    </rPh>
    <rPh sb="4" eb="5">
      <t>カ</t>
    </rPh>
    <rPh sb="5" eb="7">
      <t>ネンド</t>
    </rPh>
    <rPh sb="7" eb="9">
      <t>コウセイ</t>
    </rPh>
    <phoneticPr fontId="1"/>
  </si>
  <si>
    <t>長期借入金支払利息</t>
    <rPh sb="0" eb="2">
      <t>チョウキ</t>
    </rPh>
    <rPh sb="2" eb="4">
      <t>カリイレ</t>
    </rPh>
    <rPh sb="4" eb="5">
      <t>キン</t>
    </rPh>
    <rPh sb="5" eb="7">
      <t>シハラ</t>
    </rPh>
    <rPh sb="7" eb="9">
      <t>リソク</t>
    </rPh>
    <phoneticPr fontId="1"/>
  </si>
  <si>
    <t>１ 企業債</t>
    <rPh sb="2" eb="4">
      <t>キギョウ</t>
    </rPh>
    <rPh sb="4" eb="5">
      <t>サイ</t>
    </rPh>
    <phoneticPr fontId="1"/>
  </si>
  <si>
    <t>２ 負担金</t>
    <rPh sb="2" eb="5">
      <t>フタンキン</t>
    </rPh>
    <phoneticPr fontId="1"/>
  </si>
  <si>
    <t>３</t>
    <phoneticPr fontId="1"/>
  </si>
  <si>
    <t>企業債</t>
    <rPh sb="0" eb="2">
      <t>キギョウ</t>
    </rPh>
    <rPh sb="2" eb="3">
      <t>サイ</t>
    </rPh>
    <phoneticPr fontId="1"/>
  </si>
  <si>
    <t>令和３年度
要求額</t>
    <rPh sb="0" eb="2">
      <t>レイワ</t>
    </rPh>
    <rPh sb="3" eb="5">
      <t>ネンド</t>
    </rPh>
    <rPh sb="6" eb="9">
      <t>ヨウキュウガク</t>
    </rPh>
    <phoneticPr fontId="1"/>
  </si>
  <si>
    <t>令和２年度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1"/>
  </si>
  <si>
    <t>消火栓設置替負担金</t>
    <rPh sb="0" eb="3">
      <t>ショウカセン</t>
    </rPh>
    <rPh sb="3" eb="5">
      <t>セッチ</t>
    </rPh>
    <rPh sb="5" eb="6">
      <t>カ</t>
    </rPh>
    <rPh sb="6" eb="9">
      <t>フタンキン</t>
    </rPh>
    <phoneticPr fontId="1"/>
  </si>
  <si>
    <t>３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</si>
</sst>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&quot; &quot;;&quot;▲ &quot;#,##0&quot; 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2" fillId="0" borderId="0" xfId="0" applyNumberFormat="1" applyFont="1"/>
    <xf numFmtId="176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6" xfId="0" applyFont="1" applyBorder="1"/>
    <xf numFmtId="49" fontId="2" fillId="0" borderId="6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5" xfId="0" applyNumberFormat="1" applyFont="1" applyBorder="1"/>
    <xf numFmtId="0" fontId="2" fillId="0" borderId="4" xfId="0" applyFont="1" applyBorder="1"/>
    <xf numFmtId="0" fontId="2" fillId="0" borderId="5" xfId="0" applyFont="1" applyBorder="1"/>
    <xf numFmtId="176" fontId="2" fillId="2" borderId="6" xfId="0" applyNumberFormat="1" applyFont="1" applyFill="1" applyBorder="1"/>
    <xf numFmtId="176" fontId="2" fillId="2" borderId="0" xfId="0" applyNumberFormat="1" applyFont="1" applyFill="1" applyBorder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1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11" xfId="0" applyFont="1" applyBorder="1"/>
    <xf numFmtId="0" fontId="2" fillId="0" borderId="3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12" xfId="0" applyNumberFormat="1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center" shrinkToFit="1"/>
    </xf>
    <xf numFmtId="178" fontId="2" fillId="0" borderId="4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shrinkToFit="1"/>
    </xf>
    <xf numFmtId="49" fontId="2" fillId="0" borderId="12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abSelected="1" view="pageBreakPreview" zoomScaleNormal="100" zoomScaleSheetLayoutView="100" workbookViewId="0">
      <selection activeCell="B7" sqref="B7"/>
    </sheetView>
  </sheetViews>
  <sheetFormatPr defaultRowHeight="12" x14ac:dyDescent="0.15"/>
  <cols>
    <col min="1" max="1" width="13.625" style="15" customWidth="1"/>
    <col min="2" max="2" width="20.375" style="15" customWidth="1"/>
    <col min="3" max="5" width="14.75" style="15" customWidth="1"/>
    <col min="6" max="16384" width="9" style="15"/>
  </cols>
  <sheetData>
    <row r="2" spans="1:5" ht="17.25" x14ac:dyDescent="0.15">
      <c r="A2" s="81" t="s">
        <v>53</v>
      </c>
      <c r="B2" s="81"/>
      <c r="C2" s="81"/>
      <c r="D2" s="81"/>
      <c r="E2" s="81"/>
    </row>
    <row r="4" spans="1:5" x14ac:dyDescent="0.15">
      <c r="A4" s="82" t="s">
        <v>54</v>
      </c>
      <c r="B4" s="82"/>
      <c r="C4" s="82"/>
      <c r="D4" s="82"/>
      <c r="E4" s="82"/>
    </row>
    <row r="5" spans="1:5" x14ac:dyDescent="0.15">
      <c r="A5" s="15" t="s">
        <v>60</v>
      </c>
      <c r="E5" s="51" t="s">
        <v>52</v>
      </c>
    </row>
    <row r="6" spans="1:5" ht="24" customHeight="1" x14ac:dyDescent="0.15">
      <c r="A6" s="52" t="s">
        <v>4</v>
      </c>
      <c r="B6" s="52" t="s">
        <v>5</v>
      </c>
      <c r="C6" s="53" t="s">
        <v>99</v>
      </c>
      <c r="D6" s="53" t="s">
        <v>100</v>
      </c>
      <c r="E6" s="52" t="s">
        <v>55</v>
      </c>
    </row>
    <row r="7" spans="1:5" ht="24" customHeight="1" x14ac:dyDescent="0.15">
      <c r="A7" s="77" t="s">
        <v>63</v>
      </c>
      <c r="B7" s="55"/>
      <c r="C7" s="78">
        <f>SUM(C8:C10)</f>
        <v>4154198</v>
      </c>
      <c r="D7" s="78">
        <f>SUM(D8:D10)</f>
        <v>4240721</v>
      </c>
      <c r="E7" s="78">
        <f>C7-D7</f>
        <v>-86523</v>
      </c>
    </row>
    <row r="8" spans="1:5" ht="24" customHeight="1" x14ac:dyDescent="0.15">
      <c r="A8" s="21"/>
      <c r="B8" s="55" t="s">
        <v>64</v>
      </c>
      <c r="C8" s="78">
        <v>3758089</v>
      </c>
      <c r="D8" s="78">
        <v>3818976</v>
      </c>
      <c r="E8" s="78">
        <f t="shared" ref="E8:E34" si="0">C8-D8</f>
        <v>-60887</v>
      </c>
    </row>
    <row r="9" spans="1:5" ht="24" customHeight="1" x14ac:dyDescent="0.15">
      <c r="A9" s="21"/>
      <c r="B9" s="55" t="s">
        <v>65</v>
      </c>
      <c r="C9" s="78">
        <v>396107</v>
      </c>
      <c r="D9" s="78">
        <v>421743</v>
      </c>
      <c r="E9" s="78">
        <f t="shared" si="0"/>
        <v>-25636</v>
      </c>
    </row>
    <row r="10" spans="1:5" ht="24" customHeight="1" x14ac:dyDescent="0.15">
      <c r="A10" s="56"/>
      <c r="B10" s="55" t="s">
        <v>66</v>
      </c>
      <c r="C10" s="78">
        <f>要求額!G16</f>
        <v>2</v>
      </c>
      <c r="D10" s="78">
        <v>2</v>
      </c>
      <c r="E10" s="78">
        <f t="shared" si="0"/>
        <v>0</v>
      </c>
    </row>
    <row r="11" spans="1:5" x14ac:dyDescent="0.15">
      <c r="A11" s="22"/>
      <c r="B11" s="57"/>
      <c r="C11" s="58"/>
      <c r="D11" s="58"/>
      <c r="E11" s="58"/>
    </row>
    <row r="12" spans="1:5" x14ac:dyDescent="0.15">
      <c r="A12" s="15" t="s">
        <v>61</v>
      </c>
      <c r="E12" s="51" t="s">
        <v>52</v>
      </c>
    </row>
    <row r="13" spans="1:5" ht="24" customHeight="1" x14ac:dyDescent="0.15">
      <c r="A13" s="52" t="s">
        <v>4</v>
      </c>
      <c r="B13" s="52" t="s">
        <v>5</v>
      </c>
      <c r="C13" s="53" t="s">
        <v>99</v>
      </c>
      <c r="D13" s="53" t="s">
        <v>100</v>
      </c>
      <c r="E13" s="52" t="s">
        <v>55</v>
      </c>
    </row>
    <row r="14" spans="1:5" ht="24" customHeight="1" x14ac:dyDescent="0.15">
      <c r="A14" s="77" t="s">
        <v>67</v>
      </c>
      <c r="B14" s="55"/>
      <c r="C14" s="78">
        <f>SUM(C15:C18)</f>
        <v>3597038</v>
      </c>
      <c r="D14" s="78">
        <f>SUM(D15:D18)</f>
        <v>3747159</v>
      </c>
      <c r="E14" s="78">
        <f t="shared" si="0"/>
        <v>-150121</v>
      </c>
    </row>
    <row r="15" spans="1:5" ht="24" customHeight="1" x14ac:dyDescent="0.15">
      <c r="A15" s="59"/>
      <c r="B15" s="18" t="s">
        <v>68</v>
      </c>
      <c r="C15" s="78">
        <v>3494675</v>
      </c>
      <c r="D15" s="78">
        <v>3663539</v>
      </c>
      <c r="E15" s="78">
        <f t="shared" si="0"/>
        <v>-168864</v>
      </c>
    </row>
    <row r="16" spans="1:5" ht="24" customHeight="1" x14ac:dyDescent="0.15">
      <c r="A16" s="59"/>
      <c r="B16" s="18" t="s">
        <v>69</v>
      </c>
      <c r="C16" s="78">
        <v>71362</v>
      </c>
      <c r="D16" s="78">
        <v>52619</v>
      </c>
      <c r="E16" s="78">
        <f t="shared" si="0"/>
        <v>18743</v>
      </c>
    </row>
    <row r="17" spans="1:5" ht="24" customHeight="1" x14ac:dyDescent="0.15">
      <c r="A17" s="59"/>
      <c r="B17" s="18" t="s">
        <v>70</v>
      </c>
      <c r="C17" s="78">
        <f>要求額!G34</f>
        <v>1001</v>
      </c>
      <c r="D17" s="78">
        <v>1001</v>
      </c>
      <c r="E17" s="78">
        <f t="shared" si="0"/>
        <v>0</v>
      </c>
    </row>
    <row r="18" spans="1:5" ht="24" customHeight="1" x14ac:dyDescent="0.15">
      <c r="A18" s="60"/>
      <c r="B18" s="18" t="s">
        <v>71</v>
      </c>
      <c r="C18" s="78">
        <f>要求額!G37</f>
        <v>30000</v>
      </c>
      <c r="D18" s="78">
        <v>30000</v>
      </c>
      <c r="E18" s="78">
        <f t="shared" si="0"/>
        <v>0</v>
      </c>
    </row>
    <row r="19" spans="1:5" x14ac:dyDescent="0.15">
      <c r="C19" s="61"/>
      <c r="D19" s="61"/>
      <c r="E19" s="61"/>
    </row>
    <row r="20" spans="1:5" x14ac:dyDescent="0.15">
      <c r="C20" s="61"/>
      <c r="D20" s="61"/>
      <c r="E20" s="61"/>
    </row>
    <row r="21" spans="1:5" x14ac:dyDescent="0.15">
      <c r="C21" s="61"/>
      <c r="D21" s="61"/>
      <c r="E21" s="61"/>
    </row>
    <row r="22" spans="1:5" x14ac:dyDescent="0.15">
      <c r="A22" s="82" t="s">
        <v>48</v>
      </c>
      <c r="B22" s="82"/>
      <c r="C22" s="82"/>
      <c r="D22" s="82"/>
      <c r="E22" s="82"/>
    </row>
    <row r="23" spans="1:5" x14ac:dyDescent="0.15">
      <c r="A23" s="15" t="s">
        <v>60</v>
      </c>
      <c r="E23" s="51" t="s">
        <v>52</v>
      </c>
    </row>
    <row r="24" spans="1:5" ht="24" customHeight="1" x14ac:dyDescent="0.15">
      <c r="A24" s="52" t="s">
        <v>4</v>
      </c>
      <c r="B24" s="52" t="s">
        <v>5</v>
      </c>
      <c r="C24" s="53" t="s">
        <v>99</v>
      </c>
      <c r="D24" s="53" t="s">
        <v>100</v>
      </c>
      <c r="E24" s="52" t="s">
        <v>55</v>
      </c>
    </row>
    <row r="25" spans="1:5" ht="24" customHeight="1" x14ac:dyDescent="0.15">
      <c r="A25" s="54" t="s">
        <v>72</v>
      </c>
      <c r="B25" s="55"/>
      <c r="C25" s="78">
        <f>SUM(C27:C28)</f>
        <v>14241</v>
      </c>
      <c r="D25" s="78">
        <f>SUM(D26:D28)</f>
        <v>36547</v>
      </c>
      <c r="E25" s="78">
        <f t="shared" si="0"/>
        <v>-22306</v>
      </c>
    </row>
    <row r="26" spans="1:5" ht="24" customHeight="1" x14ac:dyDescent="0.15">
      <c r="A26" s="21"/>
      <c r="B26" s="55" t="s">
        <v>95</v>
      </c>
      <c r="C26" s="78">
        <f>要求額!G44</f>
        <v>0</v>
      </c>
      <c r="D26" s="78">
        <v>0</v>
      </c>
      <c r="E26" s="78">
        <f t="shared" si="0"/>
        <v>0</v>
      </c>
    </row>
    <row r="27" spans="1:5" ht="24" customHeight="1" x14ac:dyDescent="0.15">
      <c r="A27" s="59"/>
      <c r="B27" s="18" t="s">
        <v>96</v>
      </c>
      <c r="C27" s="78">
        <v>14240</v>
      </c>
      <c r="D27" s="78">
        <v>36546</v>
      </c>
      <c r="E27" s="78">
        <f t="shared" si="0"/>
        <v>-22306</v>
      </c>
    </row>
    <row r="28" spans="1:5" ht="24" customHeight="1" x14ac:dyDescent="0.15">
      <c r="A28" s="60"/>
      <c r="B28" s="18" t="s">
        <v>102</v>
      </c>
      <c r="C28" s="78">
        <f>要求額!G49</f>
        <v>1</v>
      </c>
      <c r="D28" s="78">
        <v>1</v>
      </c>
      <c r="E28" s="78">
        <f t="shared" si="0"/>
        <v>0</v>
      </c>
    </row>
    <row r="29" spans="1:5" x14ac:dyDescent="0.15">
      <c r="C29" s="61"/>
      <c r="D29" s="61"/>
      <c r="E29" s="61"/>
    </row>
    <row r="30" spans="1:5" x14ac:dyDescent="0.15">
      <c r="A30" s="15" t="s">
        <v>61</v>
      </c>
      <c r="E30" s="51" t="s">
        <v>52</v>
      </c>
    </row>
    <row r="31" spans="1:5" ht="24" customHeight="1" x14ac:dyDescent="0.15">
      <c r="A31" s="52" t="s">
        <v>4</v>
      </c>
      <c r="B31" s="52" t="s">
        <v>5</v>
      </c>
      <c r="C31" s="53" t="s">
        <v>99</v>
      </c>
      <c r="D31" s="53" t="s">
        <v>100</v>
      </c>
      <c r="E31" s="52" t="s">
        <v>55</v>
      </c>
    </row>
    <row r="32" spans="1:5" ht="24" customHeight="1" x14ac:dyDescent="0.15">
      <c r="A32" s="54" t="s">
        <v>73</v>
      </c>
      <c r="B32" s="55"/>
      <c r="C32" s="78">
        <f>SUM(C33:C34)</f>
        <v>1801662</v>
      </c>
      <c r="D32" s="78">
        <f>SUM(D33:D34)</f>
        <v>1889946</v>
      </c>
      <c r="E32" s="78">
        <f t="shared" si="0"/>
        <v>-88284</v>
      </c>
    </row>
    <row r="33" spans="1:5" ht="24" customHeight="1" x14ac:dyDescent="0.15">
      <c r="A33" s="21"/>
      <c r="B33" s="55" t="s">
        <v>74</v>
      </c>
      <c r="C33" s="78">
        <v>1514279</v>
      </c>
      <c r="D33" s="78">
        <v>1584334</v>
      </c>
      <c r="E33" s="78">
        <f t="shared" si="0"/>
        <v>-70055</v>
      </c>
    </row>
    <row r="34" spans="1:5" ht="24" customHeight="1" x14ac:dyDescent="0.15">
      <c r="A34" s="56"/>
      <c r="B34" s="55" t="s">
        <v>75</v>
      </c>
      <c r="C34" s="78">
        <v>287383</v>
      </c>
      <c r="D34" s="78">
        <v>305612</v>
      </c>
      <c r="E34" s="78">
        <f t="shared" si="0"/>
        <v>-18229</v>
      </c>
    </row>
  </sheetData>
  <mergeCells count="3">
    <mergeCell ref="A2:E2"/>
    <mergeCell ref="A4:E4"/>
    <mergeCell ref="A22:E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Normal="75" zoomScaleSheetLayoutView="100" workbookViewId="0">
      <selection activeCell="G6" sqref="G6"/>
    </sheetView>
  </sheetViews>
  <sheetFormatPr defaultRowHeight="18" customHeight="1" x14ac:dyDescent="0.15"/>
  <cols>
    <col min="1" max="1" width="2" style="1" customWidth="1"/>
    <col min="2" max="2" width="12.125" style="1" customWidth="1"/>
    <col min="3" max="3" width="2" style="1" customWidth="1"/>
    <col min="4" max="4" width="12.125" style="1" customWidth="1"/>
    <col min="5" max="5" width="2" style="1" customWidth="1"/>
    <col min="6" max="6" width="16.125" style="1" customWidth="1"/>
    <col min="7" max="7" width="17" style="2" customWidth="1"/>
    <col min="8" max="8" width="23.625" style="3" customWidth="1"/>
    <col min="9" max="9" width="2.125" style="3" customWidth="1"/>
    <col min="10" max="16384" width="9" style="3"/>
  </cols>
  <sheetData>
    <row r="1" spans="1:13" ht="23.25" customHeight="1" x14ac:dyDescent="0.15">
      <c r="A1" s="90" t="s">
        <v>62</v>
      </c>
      <c r="B1" s="90"/>
      <c r="C1" s="90"/>
      <c r="D1" s="90"/>
      <c r="E1" s="90"/>
      <c r="F1" s="90"/>
      <c r="G1" s="90"/>
      <c r="H1" s="90"/>
      <c r="I1" s="90"/>
    </row>
    <row r="2" spans="1:13" ht="12" customHeight="1" x14ac:dyDescent="0.15">
      <c r="A2" s="62"/>
      <c r="B2" s="62"/>
      <c r="C2" s="62"/>
      <c r="D2" s="62"/>
      <c r="E2" s="62"/>
      <c r="F2" s="62"/>
      <c r="G2" s="62"/>
      <c r="H2" s="62"/>
      <c r="I2" s="62"/>
    </row>
    <row r="3" spans="1:13" ht="12" customHeight="1" x14ac:dyDescent="0.15">
      <c r="A3" s="83" t="s">
        <v>47</v>
      </c>
      <c r="B3" s="84"/>
      <c r="C3" s="84"/>
      <c r="D3" s="84"/>
      <c r="E3" s="84"/>
      <c r="F3" s="84"/>
      <c r="G3" s="84"/>
      <c r="H3" s="84"/>
      <c r="I3" s="84"/>
    </row>
    <row r="4" spans="1:13" ht="12" customHeight="1" x14ac:dyDescent="0.15">
      <c r="B4" s="4" t="s">
        <v>33</v>
      </c>
      <c r="I4" s="5" t="s">
        <v>52</v>
      </c>
    </row>
    <row r="5" spans="1:13" s="50" customFormat="1" ht="26.1" customHeight="1" x14ac:dyDescent="0.15">
      <c r="A5" s="85" t="s">
        <v>4</v>
      </c>
      <c r="B5" s="85"/>
      <c r="C5" s="85" t="s">
        <v>5</v>
      </c>
      <c r="D5" s="85"/>
      <c r="E5" s="85" t="s">
        <v>6</v>
      </c>
      <c r="F5" s="85"/>
      <c r="G5" s="63" t="s">
        <v>99</v>
      </c>
      <c r="H5" s="91" t="s">
        <v>7</v>
      </c>
      <c r="I5" s="92"/>
      <c r="J5" s="6"/>
      <c r="K5" s="7"/>
      <c r="L5" s="7"/>
      <c r="M5" s="7"/>
    </row>
    <row r="6" spans="1:13" s="15" customFormat="1" ht="23.25" customHeight="1" x14ac:dyDescent="0.15">
      <c r="A6" s="8" t="s">
        <v>34</v>
      </c>
      <c r="B6" s="9" t="s">
        <v>8</v>
      </c>
      <c r="C6" s="10"/>
      <c r="D6" s="11"/>
      <c r="E6" s="10"/>
      <c r="F6" s="11"/>
      <c r="G6" s="79">
        <f>G7+G11+G16</f>
        <v>4154198</v>
      </c>
      <c r="H6" s="12"/>
      <c r="I6" s="64"/>
      <c r="J6" s="13"/>
      <c r="K6" s="14"/>
      <c r="L6" s="14"/>
      <c r="M6" s="14"/>
    </row>
    <row r="7" spans="1:13" s="15" customFormat="1" ht="23.25" customHeight="1" x14ac:dyDescent="0.15">
      <c r="A7" s="16"/>
      <c r="B7" s="17"/>
      <c r="C7" s="8" t="s">
        <v>34</v>
      </c>
      <c r="D7" s="9" t="s">
        <v>9</v>
      </c>
      <c r="E7" s="10"/>
      <c r="F7" s="11"/>
      <c r="G7" s="79">
        <f>G8+G9+G10</f>
        <v>3758089</v>
      </c>
      <c r="H7" s="19"/>
      <c r="I7" s="18"/>
      <c r="J7" s="13"/>
      <c r="K7" s="14"/>
      <c r="L7" s="14"/>
      <c r="M7" s="14"/>
    </row>
    <row r="8" spans="1:13" s="15" customFormat="1" ht="23.25" customHeight="1" x14ac:dyDescent="0.15">
      <c r="A8" s="16"/>
      <c r="B8" s="17"/>
      <c r="C8" s="16"/>
      <c r="D8" s="17"/>
      <c r="E8" s="20" t="s">
        <v>34</v>
      </c>
      <c r="F8" s="9" t="s">
        <v>10</v>
      </c>
      <c r="G8" s="79">
        <v>3484800</v>
      </c>
      <c r="H8" s="19" t="s">
        <v>76</v>
      </c>
      <c r="I8" s="18"/>
      <c r="J8" s="21"/>
      <c r="K8" s="22"/>
      <c r="L8" s="22"/>
      <c r="M8" s="22"/>
    </row>
    <row r="9" spans="1:13" s="15" customFormat="1" ht="23.25" customHeight="1" x14ac:dyDescent="0.15">
      <c r="A9" s="16"/>
      <c r="B9" s="17"/>
      <c r="C9" s="16"/>
      <c r="D9" s="17"/>
      <c r="E9" s="10" t="s">
        <v>35</v>
      </c>
      <c r="F9" s="11" t="s">
        <v>11</v>
      </c>
      <c r="G9" s="79">
        <v>264507</v>
      </c>
      <c r="H9" s="19" t="s">
        <v>77</v>
      </c>
      <c r="I9" s="18"/>
      <c r="J9" s="21"/>
      <c r="K9" s="22"/>
      <c r="L9" s="22"/>
      <c r="M9" s="22"/>
    </row>
    <row r="10" spans="1:13" s="15" customFormat="1" ht="23.25" customHeight="1" x14ac:dyDescent="0.15">
      <c r="A10" s="16"/>
      <c r="B10" s="17"/>
      <c r="C10" s="16"/>
      <c r="D10" s="17"/>
      <c r="E10" s="20" t="s">
        <v>36</v>
      </c>
      <c r="F10" s="23" t="s">
        <v>12</v>
      </c>
      <c r="G10" s="79">
        <v>8782</v>
      </c>
      <c r="H10" s="19" t="s">
        <v>78</v>
      </c>
      <c r="I10" s="18"/>
      <c r="J10" s="21"/>
      <c r="K10" s="22"/>
      <c r="L10" s="22"/>
      <c r="M10" s="22"/>
    </row>
    <row r="11" spans="1:13" s="15" customFormat="1" ht="23.25" customHeight="1" x14ac:dyDescent="0.15">
      <c r="A11" s="16"/>
      <c r="B11" s="17"/>
      <c r="C11" s="8" t="s">
        <v>35</v>
      </c>
      <c r="D11" s="9" t="s">
        <v>14</v>
      </c>
      <c r="E11" s="10"/>
      <c r="F11" s="11"/>
      <c r="G11" s="79">
        <f>SUM(G12:G15)</f>
        <v>396107</v>
      </c>
      <c r="H11" s="19"/>
      <c r="I11" s="18"/>
      <c r="J11" s="13"/>
      <c r="K11" s="14"/>
      <c r="L11" s="14"/>
      <c r="M11" s="14"/>
    </row>
    <row r="12" spans="1:13" s="15" customFormat="1" ht="23.25" customHeight="1" x14ac:dyDescent="0.15">
      <c r="A12" s="16"/>
      <c r="B12" s="17"/>
      <c r="C12" s="16"/>
      <c r="D12" s="17"/>
      <c r="E12" s="8" t="s">
        <v>34</v>
      </c>
      <c r="F12" s="9" t="s">
        <v>15</v>
      </c>
      <c r="G12" s="79">
        <v>7</v>
      </c>
      <c r="H12" s="19" t="s">
        <v>79</v>
      </c>
      <c r="I12" s="18"/>
      <c r="J12" s="21"/>
      <c r="K12" s="22"/>
      <c r="L12" s="22"/>
      <c r="M12" s="22"/>
    </row>
    <row r="13" spans="1:13" s="15" customFormat="1" ht="23.25" customHeight="1" x14ac:dyDescent="0.15">
      <c r="A13" s="16"/>
      <c r="B13" s="17"/>
      <c r="C13" s="16"/>
      <c r="D13" s="17"/>
      <c r="E13" s="8" t="s">
        <v>35</v>
      </c>
      <c r="F13" s="9" t="s">
        <v>91</v>
      </c>
      <c r="G13" s="79">
        <v>271731</v>
      </c>
      <c r="H13" s="19"/>
      <c r="I13" s="18"/>
      <c r="J13" s="21"/>
      <c r="K13" s="22"/>
      <c r="L13" s="22"/>
      <c r="M13" s="22"/>
    </row>
    <row r="14" spans="1:13" s="15" customFormat="1" ht="23.25" customHeight="1" x14ac:dyDescent="0.15">
      <c r="A14" s="16"/>
      <c r="B14" s="17"/>
      <c r="C14" s="16"/>
      <c r="D14" s="17"/>
      <c r="E14" s="8" t="s">
        <v>36</v>
      </c>
      <c r="F14" s="23" t="s">
        <v>37</v>
      </c>
      <c r="G14" s="79">
        <v>1</v>
      </c>
      <c r="H14" s="19"/>
      <c r="I14" s="18"/>
      <c r="J14" s="21"/>
      <c r="K14" s="22"/>
      <c r="L14" s="22"/>
      <c r="M14" s="22"/>
    </row>
    <row r="15" spans="1:13" s="15" customFormat="1" ht="23.25" customHeight="1" x14ac:dyDescent="0.15">
      <c r="A15" s="16"/>
      <c r="B15" s="17"/>
      <c r="C15" s="16"/>
      <c r="D15" s="17"/>
      <c r="E15" s="8" t="s">
        <v>49</v>
      </c>
      <c r="F15" s="9" t="s">
        <v>13</v>
      </c>
      <c r="G15" s="79">
        <v>124368</v>
      </c>
      <c r="H15" s="19" t="s">
        <v>80</v>
      </c>
      <c r="I15" s="18"/>
      <c r="J15" s="21"/>
      <c r="K15" s="22"/>
      <c r="L15" s="22"/>
      <c r="M15" s="22"/>
    </row>
    <row r="16" spans="1:13" s="15" customFormat="1" ht="23.25" customHeight="1" x14ac:dyDescent="0.15">
      <c r="A16" s="16"/>
      <c r="B16" s="17"/>
      <c r="C16" s="8" t="s">
        <v>36</v>
      </c>
      <c r="D16" s="9" t="s">
        <v>16</v>
      </c>
      <c r="E16" s="10"/>
      <c r="F16" s="11"/>
      <c r="G16" s="79">
        <f>G17+G18</f>
        <v>2</v>
      </c>
      <c r="H16" s="19"/>
      <c r="I16" s="18"/>
      <c r="J16" s="13"/>
      <c r="K16" s="14"/>
      <c r="L16" s="14"/>
      <c r="M16" s="14"/>
    </row>
    <row r="17" spans="1:14" s="15" customFormat="1" ht="23.25" customHeight="1" x14ac:dyDescent="0.15">
      <c r="A17" s="16"/>
      <c r="B17" s="17"/>
      <c r="C17" s="16"/>
      <c r="D17" s="17"/>
      <c r="E17" s="8" t="s">
        <v>34</v>
      </c>
      <c r="F17" s="23" t="s">
        <v>17</v>
      </c>
      <c r="G17" s="79">
        <v>1</v>
      </c>
      <c r="H17" s="19"/>
      <c r="I17" s="18"/>
    </row>
    <row r="18" spans="1:14" s="15" customFormat="1" ht="23.25" customHeight="1" x14ac:dyDescent="0.15">
      <c r="A18" s="24"/>
      <c r="B18" s="25"/>
      <c r="C18" s="24"/>
      <c r="D18" s="25"/>
      <c r="E18" s="10" t="s">
        <v>35</v>
      </c>
      <c r="F18" s="26" t="s">
        <v>18</v>
      </c>
      <c r="G18" s="79">
        <v>1</v>
      </c>
      <c r="H18" s="27"/>
      <c r="I18" s="64"/>
    </row>
    <row r="19" spans="1:14" s="15" customFormat="1" ht="12" customHeight="1" x14ac:dyDescent="0.15">
      <c r="A19" s="28"/>
    </row>
    <row r="20" spans="1:14" s="15" customFormat="1" ht="12" customHeight="1" x14ac:dyDescent="0.15">
      <c r="A20" s="1"/>
      <c r="B20" s="4" t="s">
        <v>32</v>
      </c>
      <c r="C20" s="1"/>
      <c r="D20" s="1"/>
      <c r="E20" s="1"/>
      <c r="F20" s="1"/>
      <c r="G20" s="2"/>
      <c r="H20" s="3"/>
      <c r="I20" s="5" t="s">
        <v>52</v>
      </c>
    </row>
    <row r="21" spans="1:14" s="15" customFormat="1" ht="26.1" customHeight="1" x14ac:dyDescent="0.15">
      <c r="A21" s="85" t="s">
        <v>1</v>
      </c>
      <c r="B21" s="85"/>
      <c r="C21" s="85" t="s">
        <v>2</v>
      </c>
      <c r="D21" s="85"/>
      <c r="E21" s="85" t="s">
        <v>3</v>
      </c>
      <c r="F21" s="85"/>
      <c r="G21" s="63" t="str">
        <f>G5</f>
        <v>令和３年度
要求額</v>
      </c>
      <c r="H21" s="92" t="s">
        <v>7</v>
      </c>
      <c r="I21" s="86"/>
      <c r="J21" s="6"/>
      <c r="K21" s="7"/>
      <c r="L21" s="7"/>
      <c r="M21" s="7"/>
      <c r="N21" s="22"/>
    </row>
    <row r="22" spans="1:14" s="15" customFormat="1" ht="23.25" customHeight="1" x14ac:dyDescent="0.15">
      <c r="A22" s="8" t="s">
        <v>0</v>
      </c>
      <c r="B22" s="9" t="s">
        <v>19</v>
      </c>
      <c r="C22" s="10"/>
      <c r="D22" s="11"/>
      <c r="E22" s="10"/>
      <c r="F22" s="11"/>
      <c r="G22" s="79">
        <f>G23+G30+G34+G37</f>
        <v>3597038</v>
      </c>
      <c r="H22" s="19"/>
      <c r="I22" s="64"/>
      <c r="J22" s="13"/>
      <c r="K22" s="14"/>
      <c r="L22" s="14"/>
      <c r="M22" s="14"/>
      <c r="N22" s="22"/>
    </row>
    <row r="23" spans="1:14" ht="23.25" customHeight="1" x14ac:dyDescent="0.15">
      <c r="A23" s="16"/>
      <c r="B23" s="17"/>
      <c r="C23" s="8" t="s">
        <v>34</v>
      </c>
      <c r="D23" s="9" t="s">
        <v>20</v>
      </c>
      <c r="E23" s="10"/>
      <c r="F23" s="11"/>
      <c r="G23" s="79">
        <f>G24+G25+G26+G27+G28+G29</f>
        <v>3494675</v>
      </c>
      <c r="H23" s="19"/>
      <c r="I23" s="65"/>
      <c r="J23" s="13"/>
      <c r="K23" s="14"/>
      <c r="L23" s="14"/>
      <c r="M23" s="14"/>
      <c r="N23" s="29"/>
    </row>
    <row r="24" spans="1:14" ht="23.25" customHeight="1" x14ac:dyDescent="0.15">
      <c r="A24" s="16"/>
      <c r="B24" s="17"/>
      <c r="C24" s="16"/>
      <c r="D24" s="17"/>
      <c r="E24" s="8" t="s">
        <v>34</v>
      </c>
      <c r="F24" s="23" t="s">
        <v>21</v>
      </c>
      <c r="G24" s="79">
        <v>1569113</v>
      </c>
      <c r="H24" s="19" t="s">
        <v>81</v>
      </c>
      <c r="I24" s="65"/>
      <c r="J24" s="30"/>
      <c r="K24" s="31"/>
      <c r="L24" s="31"/>
      <c r="M24" s="31"/>
      <c r="N24" s="29"/>
    </row>
    <row r="25" spans="1:14" ht="23.25" customHeight="1" x14ac:dyDescent="0.15">
      <c r="A25" s="16"/>
      <c r="B25" s="17"/>
      <c r="C25" s="16"/>
      <c r="D25" s="17"/>
      <c r="E25" s="8" t="s">
        <v>35</v>
      </c>
      <c r="F25" s="23" t="s">
        <v>22</v>
      </c>
      <c r="G25" s="79">
        <v>296204</v>
      </c>
      <c r="H25" s="19" t="s">
        <v>85</v>
      </c>
      <c r="I25" s="65"/>
      <c r="J25" s="30"/>
      <c r="K25" s="31"/>
      <c r="L25" s="31"/>
      <c r="M25" s="31"/>
      <c r="N25" s="29"/>
    </row>
    <row r="26" spans="1:14" ht="23.25" customHeight="1" x14ac:dyDescent="0.15">
      <c r="A26" s="16"/>
      <c r="B26" s="17"/>
      <c r="C26" s="16"/>
      <c r="D26" s="17"/>
      <c r="E26" s="8" t="s">
        <v>36</v>
      </c>
      <c r="F26" s="9" t="s">
        <v>23</v>
      </c>
      <c r="G26" s="79">
        <v>58554</v>
      </c>
      <c r="H26" s="19" t="s">
        <v>82</v>
      </c>
      <c r="I26" s="65"/>
      <c r="J26" s="30"/>
      <c r="K26" s="31"/>
      <c r="L26" s="31"/>
      <c r="M26" s="31"/>
      <c r="N26" s="29"/>
    </row>
    <row r="27" spans="1:14" ht="23.25" customHeight="1" x14ac:dyDescent="0.15">
      <c r="A27" s="16"/>
      <c r="B27" s="17"/>
      <c r="C27" s="16"/>
      <c r="D27" s="17"/>
      <c r="E27" s="8" t="s">
        <v>49</v>
      </c>
      <c r="F27" s="9" t="s">
        <v>24</v>
      </c>
      <c r="G27" s="79">
        <v>279181</v>
      </c>
      <c r="H27" s="19" t="s">
        <v>86</v>
      </c>
      <c r="I27" s="65"/>
      <c r="J27" s="30"/>
      <c r="K27" s="31"/>
      <c r="L27" s="31"/>
      <c r="M27" s="31"/>
      <c r="N27" s="29"/>
    </row>
    <row r="28" spans="1:14" ht="23.25" customHeight="1" x14ac:dyDescent="0.15">
      <c r="A28" s="16"/>
      <c r="B28" s="17"/>
      <c r="C28" s="16"/>
      <c r="D28" s="17"/>
      <c r="E28" s="8" t="s">
        <v>50</v>
      </c>
      <c r="F28" s="9" t="s">
        <v>26</v>
      </c>
      <c r="G28" s="79">
        <v>1291622</v>
      </c>
      <c r="H28" s="19" t="s">
        <v>83</v>
      </c>
      <c r="I28" s="65"/>
      <c r="J28" s="30"/>
      <c r="K28" s="31"/>
      <c r="L28" s="31"/>
      <c r="M28" s="31"/>
      <c r="N28" s="29"/>
    </row>
    <row r="29" spans="1:14" ht="23.25" customHeight="1" x14ac:dyDescent="0.15">
      <c r="A29" s="16"/>
      <c r="B29" s="17"/>
      <c r="C29" s="16"/>
      <c r="D29" s="17"/>
      <c r="E29" s="8" t="s">
        <v>51</v>
      </c>
      <c r="F29" s="9" t="s">
        <v>27</v>
      </c>
      <c r="G29" s="79">
        <v>1</v>
      </c>
      <c r="H29" s="19" t="s">
        <v>83</v>
      </c>
      <c r="I29" s="65"/>
      <c r="J29" s="30"/>
      <c r="K29" s="31"/>
      <c r="L29" s="31"/>
      <c r="M29" s="31"/>
      <c r="N29" s="29"/>
    </row>
    <row r="30" spans="1:14" ht="23.25" customHeight="1" x14ac:dyDescent="0.15">
      <c r="A30" s="16"/>
      <c r="B30" s="17"/>
      <c r="C30" s="8" t="s">
        <v>35</v>
      </c>
      <c r="D30" s="9" t="s">
        <v>28</v>
      </c>
      <c r="E30" s="10"/>
      <c r="F30" s="11"/>
      <c r="G30" s="79">
        <f>G31+G32+G33</f>
        <v>71362</v>
      </c>
      <c r="H30" s="19"/>
      <c r="I30" s="65"/>
      <c r="J30" s="13"/>
      <c r="K30" s="14"/>
      <c r="L30" s="14"/>
      <c r="M30" s="14"/>
      <c r="N30" s="29"/>
    </row>
    <row r="31" spans="1:14" ht="23.25" customHeight="1" x14ac:dyDescent="0.15">
      <c r="A31" s="16"/>
      <c r="B31" s="17"/>
      <c r="C31" s="16"/>
      <c r="D31" s="17"/>
      <c r="E31" s="8" t="s">
        <v>34</v>
      </c>
      <c r="F31" s="9" t="s">
        <v>29</v>
      </c>
      <c r="G31" s="79">
        <v>38454</v>
      </c>
      <c r="H31" s="19" t="s">
        <v>94</v>
      </c>
      <c r="I31" s="65"/>
      <c r="J31" s="32"/>
      <c r="K31" s="29"/>
      <c r="L31" s="29"/>
      <c r="M31" s="29"/>
      <c r="N31" s="29"/>
    </row>
    <row r="32" spans="1:14" ht="23.25" customHeight="1" x14ac:dyDescent="0.15">
      <c r="A32" s="16"/>
      <c r="B32" s="17"/>
      <c r="C32" s="16"/>
      <c r="D32" s="17"/>
      <c r="E32" s="8" t="s">
        <v>57</v>
      </c>
      <c r="F32" s="23" t="s">
        <v>37</v>
      </c>
      <c r="G32" s="79">
        <v>32907</v>
      </c>
      <c r="H32" s="19"/>
      <c r="I32" s="65"/>
    </row>
    <row r="33" spans="1:13" ht="23.25" customHeight="1" x14ac:dyDescent="0.15">
      <c r="A33" s="16"/>
      <c r="B33" s="17"/>
      <c r="C33" s="16"/>
      <c r="D33" s="17"/>
      <c r="E33" s="8" t="s">
        <v>56</v>
      </c>
      <c r="F33" s="23" t="s">
        <v>58</v>
      </c>
      <c r="G33" s="79">
        <v>1</v>
      </c>
      <c r="H33" s="19"/>
      <c r="I33" s="65"/>
      <c r="J33" s="29"/>
      <c r="K33" s="29"/>
      <c r="L33" s="29"/>
      <c r="M33" s="29"/>
    </row>
    <row r="34" spans="1:13" ht="23.25" customHeight="1" x14ac:dyDescent="0.15">
      <c r="A34" s="16"/>
      <c r="B34" s="17"/>
      <c r="C34" s="8" t="s">
        <v>36</v>
      </c>
      <c r="D34" s="9" t="s">
        <v>30</v>
      </c>
      <c r="E34" s="10"/>
      <c r="F34" s="11"/>
      <c r="G34" s="79">
        <f>G35+G36</f>
        <v>1001</v>
      </c>
      <c r="H34" s="19"/>
      <c r="I34" s="65"/>
      <c r="J34" s="13"/>
      <c r="K34" s="14"/>
      <c r="L34" s="14"/>
      <c r="M34" s="14"/>
    </row>
    <row r="35" spans="1:13" ht="23.25" customHeight="1" x14ac:dyDescent="0.15">
      <c r="A35" s="16"/>
      <c r="B35" s="17"/>
      <c r="C35" s="16"/>
      <c r="D35" s="17"/>
      <c r="E35" s="10" t="s">
        <v>34</v>
      </c>
      <c r="F35" s="26" t="s">
        <v>59</v>
      </c>
      <c r="G35" s="79">
        <v>1</v>
      </c>
      <c r="H35" s="19"/>
      <c r="I35" s="65"/>
      <c r="J35" s="29"/>
      <c r="K35" s="29"/>
      <c r="L35" s="29"/>
      <c r="M35" s="29"/>
    </row>
    <row r="36" spans="1:13" ht="23.25" customHeight="1" x14ac:dyDescent="0.15">
      <c r="A36" s="16"/>
      <c r="B36" s="17"/>
      <c r="C36" s="16"/>
      <c r="D36" s="17"/>
      <c r="E36" s="10" t="s">
        <v>57</v>
      </c>
      <c r="F36" s="26" t="s">
        <v>31</v>
      </c>
      <c r="G36" s="79">
        <v>1000</v>
      </c>
      <c r="H36" s="19" t="s">
        <v>93</v>
      </c>
      <c r="I36" s="65"/>
      <c r="J36" s="29"/>
      <c r="K36" s="29"/>
      <c r="L36" s="29"/>
      <c r="M36" s="29"/>
    </row>
    <row r="37" spans="1:13" ht="23.25" customHeight="1" x14ac:dyDescent="0.15">
      <c r="A37" s="33"/>
      <c r="C37" s="34" t="s">
        <v>49</v>
      </c>
      <c r="D37" s="35" t="s">
        <v>38</v>
      </c>
      <c r="E37" s="36"/>
      <c r="F37" s="37"/>
      <c r="G37" s="79">
        <f>G38</f>
        <v>30000</v>
      </c>
      <c r="H37" s="39"/>
      <c r="I37" s="38"/>
      <c r="J37" s="40"/>
      <c r="K37" s="41"/>
      <c r="L37" s="41"/>
      <c r="M37" s="41"/>
    </row>
    <row r="38" spans="1:13" ht="23.25" customHeight="1" x14ac:dyDescent="0.15">
      <c r="A38" s="42"/>
      <c r="B38" s="43"/>
      <c r="C38" s="42"/>
      <c r="D38" s="43"/>
      <c r="E38" s="24" t="s">
        <v>34</v>
      </c>
      <c r="F38" s="44" t="s">
        <v>38</v>
      </c>
      <c r="G38" s="79">
        <v>30000</v>
      </c>
      <c r="H38" s="46"/>
      <c r="I38" s="45"/>
      <c r="J38" s="29"/>
      <c r="K38" s="29"/>
      <c r="L38" s="29"/>
      <c r="M38" s="29"/>
    </row>
    <row r="39" spans="1:13" ht="23.25" customHeight="1" x14ac:dyDescent="0.15">
      <c r="I39" s="51"/>
      <c r="J39" s="29"/>
      <c r="K39" s="29"/>
      <c r="L39" s="29"/>
      <c r="M39" s="29"/>
    </row>
    <row r="40" spans="1:13" ht="12" customHeight="1" x14ac:dyDescent="0.15">
      <c r="A40" s="83" t="s">
        <v>48</v>
      </c>
      <c r="B40" s="84"/>
      <c r="C40" s="84"/>
      <c r="D40" s="84"/>
      <c r="E40" s="84"/>
      <c r="F40" s="84"/>
      <c r="G40" s="84"/>
      <c r="H40" s="84"/>
      <c r="I40" s="84"/>
      <c r="J40" s="29"/>
      <c r="K40" s="29"/>
      <c r="L40" s="29"/>
      <c r="M40" s="29"/>
    </row>
    <row r="41" spans="1:13" ht="12" customHeight="1" x14ac:dyDescent="0.15">
      <c r="B41" s="4" t="s">
        <v>33</v>
      </c>
      <c r="I41" s="5" t="s">
        <v>52</v>
      </c>
      <c r="J41" s="29"/>
      <c r="K41" s="29"/>
      <c r="L41" s="29"/>
      <c r="M41" s="29"/>
    </row>
    <row r="42" spans="1:13" ht="26.1" customHeight="1" x14ac:dyDescent="0.15">
      <c r="A42" s="85" t="s">
        <v>4</v>
      </c>
      <c r="B42" s="85"/>
      <c r="C42" s="85" t="s">
        <v>5</v>
      </c>
      <c r="D42" s="85"/>
      <c r="E42" s="85" t="s">
        <v>6</v>
      </c>
      <c r="F42" s="85"/>
      <c r="G42" s="63" t="str">
        <f>G5</f>
        <v>令和３年度
要求額</v>
      </c>
      <c r="H42" s="86" t="s">
        <v>7</v>
      </c>
      <c r="I42" s="86"/>
      <c r="J42" s="7"/>
      <c r="K42" s="7"/>
      <c r="L42" s="7"/>
      <c r="M42" s="7"/>
    </row>
    <row r="43" spans="1:13" ht="23.25" customHeight="1" x14ac:dyDescent="0.15">
      <c r="A43" s="8" t="s">
        <v>34</v>
      </c>
      <c r="B43" s="9" t="s">
        <v>39</v>
      </c>
      <c r="C43" s="10"/>
      <c r="D43" s="11"/>
      <c r="E43" s="10"/>
      <c r="F43" s="11"/>
      <c r="G43" s="80">
        <f>G46+G49</f>
        <v>14241</v>
      </c>
      <c r="H43" s="47"/>
      <c r="I43" s="64"/>
      <c r="J43" s="13"/>
      <c r="K43" s="14"/>
      <c r="L43" s="14"/>
      <c r="M43" s="14"/>
    </row>
    <row r="44" spans="1:13" ht="23.25" customHeight="1" x14ac:dyDescent="0.15">
      <c r="A44" s="16"/>
      <c r="B44" s="17"/>
      <c r="C44" s="8" t="s">
        <v>34</v>
      </c>
      <c r="D44" s="23" t="s">
        <v>98</v>
      </c>
      <c r="E44" s="10"/>
      <c r="F44" s="11"/>
      <c r="G44" s="80">
        <f>G45</f>
        <v>0</v>
      </c>
      <c r="H44" s="47"/>
      <c r="I44" s="65"/>
      <c r="J44" s="13"/>
      <c r="K44" s="14"/>
      <c r="L44" s="14"/>
      <c r="M44" s="14"/>
    </row>
    <row r="45" spans="1:13" ht="23.25" customHeight="1" x14ac:dyDescent="0.15">
      <c r="A45" s="16"/>
      <c r="B45" s="17"/>
      <c r="C45" s="24"/>
      <c r="D45" s="25"/>
      <c r="E45" s="10" t="s">
        <v>34</v>
      </c>
      <c r="F45" s="26" t="s">
        <v>98</v>
      </c>
      <c r="G45" s="80">
        <v>0</v>
      </c>
      <c r="H45" s="47"/>
      <c r="I45" s="65"/>
      <c r="J45" s="29"/>
      <c r="K45" s="29"/>
      <c r="L45" s="29"/>
      <c r="M45" s="29"/>
    </row>
    <row r="46" spans="1:13" ht="23.25" customHeight="1" x14ac:dyDescent="0.15">
      <c r="A46" s="16"/>
      <c r="B46" s="17"/>
      <c r="C46" s="8" t="s">
        <v>35</v>
      </c>
      <c r="D46" s="9" t="s">
        <v>25</v>
      </c>
      <c r="E46" s="10"/>
      <c r="F46" s="11"/>
      <c r="G46" s="80">
        <f>G47+G48</f>
        <v>14240</v>
      </c>
      <c r="H46" s="47"/>
      <c r="I46" s="65"/>
      <c r="J46" s="13"/>
      <c r="K46" s="14"/>
      <c r="L46" s="14"/>
      <c r="M46" s="14"/>
    </row>
    <row r="47" spans="1:13" ht="23.25" customHeight="1" x14ac:dyDescent="0.15">
      <c r="A47" s="16"/>
      <c r="B47" s="17"/>
      <c r="C47" s="16"/>
      <c r="D47" s="17"/>
      <c r="E47" s="8" t="s">
        <v>34</v>
      </c>
      <c r="F47" s="9" t="s">
        <v>40</v>
      </c>
      <c r="G47" s="80">
        <v>14240</v>
      </c>
      <c r="H47" s="47" t="s">
        <v>101</v>
      </c>
      <c r="I47" s="65"/>
      <c r="J47" s="29"/>
      <c r="K47" s="29"/>
      <c r="L47" s="29"/>
      <c r="M47" s="29"/>
    </row>
    <row r="48" spans="1:13" ht="23.25" customHeight="1" x14ac:dyDescent="0.15">
      <c r="A48" s="16"/>
      <c r="B48" s="17"/>
      <c r="C48" s="16"/>
      <c r="D48" s="17"/>
      <c r="E48" s="8" t="s">
        <v>35</v>
      </c>
      <c r="F48" s="9" t="s">
        <v>92</v>
      </c>
      <c r="G48" s="80">
        <v>0</v>
      </c>
      <c r="H48" s="47"/>
      <c r="I48" s="65"/>
      <c r="J48" s="29"/>
      <c r="K48" s="29"/>
      <c r="L48" s="29"/>
      <c r="M48" s="29"/>
    </row>
    <row r="49" spans="1:13" ht="23.25" customHeight="1" x14ac:dyDescent="0.15">
      <c r="A49" s="16"/>
      <c r="B49" s="17"/>
      <c r="C49" s="8" t="s">
        <v>97</v>
      </c>
      <c r="D49" s="23" t="s">
        <v>41</v>
      </c>
      <c r="E49" s="10"/>
      <c r="F49" s="11"/>
      <c r="G49" s="80">
        <f>G50</f>
        <v>1</v>
      </c>
      <c r="H49" s="47"/>
      <c r="I49" s="65"/>
      <c r="J49" s="13"/>
      <c r="K49" s="14"/>
      <c r="L49" s="14"/>
      <c r="M49" s="14"/>
    </row>
    <row r="50" spans="1:13" ht="23.25" customHeight="1" x14ac:dyDescent="0.15">
      <c r="A50" s="24"/>
      <c r="B50" s="25"/>
      <c r="C50" s="24"/>
      <c r="D50" s="25"/>
      <c r="E50" s="10" t="s">
        <v>34</v>
      </c>
      <c r="F50" s="26" t="s">
        <v>41</v>
      </c>
      <c r="G50" s="80">
        <v>1</v>
      </c>
      <c r="H50" s="47"/>
      <c r="I50" s="65"/>
      <c r="J50" s="29"/>
      <c r="K50" s="29"/>
      <c r="L50" s="29"/>
      <c r="M50" s="29"/>
    </row>
    <row r="51" spans="1:13" ht="12" customHeight="1" x14ac:dyDescent="0.15">
      <c r="J51" s="29"/>
      <c r="K51" s="29"/>
      <c r="L51" s="29"/>
      <c r="M51" s="29"/>
    </row>
    <row r="52" spans="1:13" ht="12" customHeight="1" x14ac:dyDescent="0.15">
      <c r="B52" s="4" t="s">
        <v>32</v>
      </c>
      <c r="I52" s="5" t="s">
        <v>52</v>
      </c>
      <c r="J52" s="29"/>
      <c r="K52" s="29"/>
      <c r="L52" s="29"/>
      <c r="M52" s="29"/>
    </row>
    <row r="53" spans="1:13" ht="26.1" customHeight="1" x14ac:dyDescent="0.15">
      <c r="A53" s="89" t="s">
        <v>1</v>
      </c>
      <c r="B53" s="89"/>
      <c r="C53" s="89" t="s">
        <v>2</v>
      </c>
      <c r="D53" s="89"/>
      <c r="E53" s="89" t="s">
        <v>3</v>
      </c>
      <c r="F53" s="89"/>
      <c r="G53" s="63" t="str">
        <f>G5</f>
        <v>令和３年度
要求額</v>
      </c>
      <c r="H53" s="86" t="s">
        <v>7</v>
      </c>
      <c r="I53" s="86"/>
      <c r="J53" s="7"/>
      <c r="K53" s="7"/>
      <c r="L53" s="7"/>
      <c r="M53" s="7"/>
    </row>
    <row r="54" spans="1:13" ht="23.25" customHeight="1" x14ac:dyDescent="0.15">
      <c r="A54" s="66" t="s">
        <v>0</v>
      </c>
      <c r="B54" s="67" t="s">
        <v>42</v>
      </c>
      <c r="C54" s="68"/>
      <c r="D54" s="69"/>
      <c r="E54" s="68"/>
      <c r="F54" s="69"/>
      <c r="G54" s="80">
        <f>G55+G58</f>
        <v>1801662</v>
      </c>
      <c r="H54" s="47"/>
      <c r="I54" s="64"/>
      <c r="J54" s="13"/>
      <c r="K54" s="14"/>
      <c r="L54" s="14"/>
      <c r="M54" s="14"/>
    </row>
    <row r="55" spans="1:13" ht="23.25" customHeight="1" x14ac:dyDescent="0.15">
      <c r="A55" s="70"/>
      <c r="B55" s="71"/>
      <c r="C55" s="66" t="s">
        <v>34</v>
      </c>
      <c r="D55" s="67" t="s">
        <v>43</v>
      </c>
      <c r="E55" s="68"/>
      <c r="F55" s="69"/>
      <c r="G55" s="80">
        <f>G56+G57</f>
        <v>1514279</v>
      </c>
      <c r="H55" s="47"/>
      <c r="I55" s="65"/>
      <c r="J55" s="13"/>
      <c r="K55" s="14"/>
      <c r="L55" s="14"/>
      <c r="M55" s="14"/>
    </row>
    <row r="56" spans="1:13" ht="23.25" customHeight="1" x14ac:dyDescent="0.15">
      <c r="A56" s="70"/>
      <c r="B56" s="71"/>
      <c r="C56" s="70"/>
      <c r="D56" s="71"/>
      <c r="E56" s="66" t="s">
        <v>34</v>
      </c>
      <c r="F56" s="67" t="s">
        <v>44</v>
      </c>
      <c r="G56" s="80">
        <v>41935</v>
      </c>
      <c r="H56" s="47" t="s">
        <v>84</v>
      </c>
      <c r="I56" s="65"/>
      <c r="J56" s="29"/>
      <c r="K56" s="29"/>
      <c r="L56" s="29"/>
      <c r="M56" s="29"/>
    </row>
    <row r="57" spans="1:13" ht="23.25" customHeight="1" x14ac:dyDescent="0.15">
      <c r="A57" s="70"/>
      <c r="B57" s="71"/>
      <c r="C57" s="70"/>
      <c r="D57" s="71"/>
      <c r="E57" s="66" t="s">
        <v>35</v>
      </c>
      <c r="F57" s="67" t="s">
        <v>45</v>
      </c>
      <c r="G57" s="80">
        <v>1472344</v>
      </c>
      <c r="H57" s="87" t="s">
        <v>87</v>
      </c>
      <c r="I57" s="88"/>
      <c r="J57" s="29"/>
      <c r="K57" s="29"/>
      <c r="L57" s="29"/>
      <c r="M57" s="29"/>
    </row>
    <row r="58" spans="1:13" ht="23.25" customHeight="1" x14ac:dyDescent="0.15">
      <c r="A58" s="70"/>
      <c r="B58" s="71"/>
      <c r="C58" s="66" t="s">
        <v>35</v>
      </c>
      <c r="D58" s="72" t="s">
        <v>46</v>
      </c>
      <c r="E58" s="68"/>
      <c r="F58" s="69"/>
      <c r="G58" s="80">
        <f>G59</f>
        <v>287383</v>
      </c>
      <c r="H58" s="47"/>
      <c r="I58" s="65"/>
      <c r="J58" s="13"/>
      <c r="K58" s="14"/>
      <c r="L58" s="14"/>
      <c r="M58" s="14"/>
    </row>
    <row r="59" spans="1:13" ht="23.25" customHeight="1" x14ac:dyDescent="0.15">
      <c r="A59" s="73"/>
      <c r="B59" s="74"/>
      <c r="C59" s="73"/>
      <c r="D59" s="74"/>
      <c r="E59" s="68" t="s">
        <v>34</v>
      </c>
      <c r="F59" s="69" t="s">
        <v>46</v>
      </c>
      <c r="G59" s="80">
        <v>287383</v>
      </c>
      <c r="H59" s="47" t="s">
        <v>88</v>
      </c>
      <c r="I59" s="65"/>
      <c r="J59" s="29"/>
      <c r="K59" s="29"/>
      <c r="L59" s="29"/>
      <c r="M59" s="29"/>
    </row>
    <row r="60" spans="1:13" ht="23.25" customHeight="1" x14ac:dyDescent="0.15">
      <c r="A60" s="75"/>
      <c r="B60" s="75"/>
      <c r="C60" s="75"/>
      <c r="D60" s="75"/>
      <c r="E60" s="75"/>
      <c r="F60" s="75"/>
      <c r="G60" s="48"/>
      <c r="H60" s="22"/>
      <c r="I60" s="76"/>
      <c r="J60" s="29"/>
      <c r="K60" s="29"/>
      <c r="L60" s="29"/>
      <c r="M60" s="29"/>
    </row>
    <row r="61" spans="1:13" ht="23.25" customHeight="1" x14ac:dyDescent="0.15">
      <c r="B61" s="1" t="s">
        <v>89</v>
      </c>
      <c r="J61" s="29"/>
      <c r="K61" s="29"/>
      <c r="L61" s="29"/>
      <c r="M61" s="29"/>
    </row>
    <row r="62" spans="1:13" ht="23.25" customHeight="1" x14ac:dyDescent="0.15">
      <c r="B62" s="49" t="s">
        <v>90</v>
      </c>
      <c r="J62" s="29"/>
      <c r="K62" s="29"/>
      <c r="L62" s="29"/>
      <c r="M62" s="29"/>
    </row>
    <row r="64" spans="1:13" ht="18" customHeight="1" x14ac:dyDescent="0.15">
      <c r="B64" s="49"/>
    </row>
  </sheetData>
  <mergeCells count="20">
    <mergeCell ref="H57:I57"/>
    <mergeCell ref="A53:B53"/>
    <mergeCell ref="C53:D53"/>
    <mergeCell ref="E53:F53"/>
    <mergeCell ref="A1:I1"/>
    <mergeCell ref="C21:D21"/>
    <mergeCell ref="E21:F21"/>
    <mergeCell ref="A3:I3"/>
    <mergeCell ref="A5:B5"/>
    <mergeCell ref="C5:D5"/>
    <mergeCell ref="E5:F5"/>
    <mergeCell ref="H5:I5"/>
    <mergeCell ref="H21:I21"/>
    <mergeCell ref="A42:B42"/>
    <mergeCell ref="A40:I40"/>
    <mergeCell ref="A21:B21"/>
    <mergeCell ref="H53:I53"/>
    <mergeCell ref="C42:D42"/>
    <mergeCell ref="E42:F42"/>
    <mergeCell ref="H42:I42"/>
  </mergeCells>
  <phoneticPr fontId="1"/>
  <dataValidations count="2">
    <dataValidation imeMode="off" allowBlank="1" showInputMessage="1" showErrorMessage="1" sqref="J49:M49 J30:M30 J34:M34 J22:M23 G22:G36 G20 G54:G60 J58:M58 J54:M55 G43:G50 J43:M44 J46:M46"/>
    <dataValidation imeMode="hiragana" allowBlank="1" showInputMessage="1" showErrorMessage="1" sqref="B41:F41 A20:F39 A40:A41 B4:F18 A3:A19 A42:F65533"/>
  </dataValidations>
  <pageMargins left="0.70866141732283472" right="0.70866141732283472" top="0.59055118110236227" bottom="0" header="0.51181102362204722" footer="0.51181102362204722"/>
  <pageSetup paperSize="9" scale="99" orientation="portrait" r:id="rId1"/>
  <headerFooter alignWithMargins="0"/>
  <rowBreaks count="1" manualBreakCount="1">
    <brk id="38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要求額（款・項別）前年度予算比較</vt:lpstr>
      <vt:lpstr>要求額</vt:lpstr>
      <vt:lpstr>要求額!Print_Area</vt:lpstr>
      <vt:lpstr>'要求額（款・項別）前年度予算比較'!Print_Area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2011-11-15T00:15:02Z</dcterms:created>
  <dcterms:modified xsi:type="dcterms:W3CDTF">2021-01-20T04:43:20Z</dcterms:modified>
</cp:coreProperties>
</file>